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3\Desktop\"/>
    </mc:Choice>
  </mc:AlternateContent>
  <xr:revisionPtr revIDLastSave="0" documentId="13_ncr:1_{752CF31F-6EE7-4359-A02B-B26A2960BE86}" xr6:coauthVersionLast="47" xr6:coauthVersionMax="47" xr10:uidLastSave="{00000000-0000-0000-0000-000000000000}"/>
  <bookViews>
    <workbookView xWindow="-96" yWindow="-96" windowWidth="23232" windowHeight="12432" xr2:uid="{10DB9A17-F758-4448-9C83-BE1632726003}"/>
  </bookViews>
  <sheets>
    <sheet name="法人税試算_中小法人_外形標準課税対象外_東京都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6" i="2"/>
  <c r="D9" i="2" s="1"/>
  <c r="D25" i="2" l="1"/>
  <c r="D30" i="2" s="1"/>
  <c r="D34" i="2" s="1"/>
  <c r="D37" i="2" s="1"/>
  <c r="D20" i="2"/>
  <c r="D12" i="2"/>
  <c r="D14" i="2" s="1"/>
  <c r="D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Masaaki Ota</author>
  </authors>
  <commentList>
    <comment ref="D2" authorId="0" shapeId="0" xr:uid="{B699559B-1D04-49D5-BC46-27CBFB604456}">
      <text>
        <r>
          <rPr>
            <b/>
            <sz val="9"/>
            <color indexed="81"/>
            <rFont val="MS P ゴシック"/>
            <family val="3"/>
            <charset val="128"/>
          </rPr>
          <t>Masaaki Ota:</t>
        </r>
        <r>
          <rPr>
            <sz val="9"/>
            <color indexed="81"/>
            <rFont val="MS P ゴシック"/>
            <family val="3"/>
            <charset val="128"/>
          </rPr>
          <t xml:space="preserve">
税引前当期純利益の金額を入力すると、
セルD40に計算結果を反映</t>
        </r>
      </text>
    </comment>
  </commentList>
</comments>
</file>

<file path=xl/sharedStrings.xml><?xml version="1.0" encoding="utf-8"?>
<sst xmlns="http://schemas.openxmlformats.org/spreadsheetml/2006/main" count="43" uniqueCount="27">
  <si>
    <t>法人税</t>
  </si>
  <si>
    <t>所得の金額</t>
  </si>
  <si>
    <t>円</t>
  </si>
  <si>
    <t>（税引前当期純利益と等しいケースで仮定）</t>
  </si>
  <si>
    <t>中小法人の法人税率（800万円以下）</t>
  </si>
  <si>
    <t>法人税額</t>
  </si>
  <si>
    <t>&gt;&gt;百円未満切り捨て</t>
  </si>
  <si>
    <t>地方法人税</t>
  </si>
  <si>
    <t>課税標準</t>
  </si>
  <si>
    <t>&gt;&gt;千円未満切り捨て</t>
  </si>
  <si>
    <t>税率</t>
  </si>
  <si>
    <t>地方法人税額</t>
  </si>
  <si>
    <t>東京都の住民税</t>
  </si>
  <si>
    <t>均等割り</t>
  </si>
  <si>
    <t>&gt;&gt;百円未満切り捨て（決算の経過月数で按分）</t>
  </si>
  <si>
    <t>法人税割</t>
  </si>
  <si>
    <t>東京都の事業税 所得割（超過税率）</t>
  </si>
  <si>
    <t>所得が400万円以下</t>
  </si>
  <si>
    <t>所得が400～800万円</t>
  </si>
  <si>
    <t>所得が800万円超</t>
  </si>
  <si>
    <t>特別法人事業税</t>
  </si>
  <si>
    <t>法人事業税の金額</t>
  </si>
  <si>
    <t>税率（外形標準適用外）</t>
  </si>
  <si>
    <t>法人税・住民税・事業税・特別法人事業税の合計</t>
  </si>
  <si>
    <t>法人税率（800万円超）</t>
    <rPh sb="10" eb="11">
      <t>チョウ</t>
    </rPh>
    <phoneticPr fontId="1"/>
  </si>
  <si>
    <t>税引前当期純利益
（＝課税所得と仮定）</t>
    <rPh sb="0" eb="3">
      <t>ゼイビキマエ</t>
    </rPh>
    <rPh sb="3" eb="8">
      <t>トウキジュンリエキ</t>
    </rPh>
    <rPh sb="11" eb="15">
      <t>カゼイショトク</t>
    </rPh>
    <rPh sb="16" eb="18">
      <t>カテイ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</si>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</sst>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%"/>
  </numFmts>
  <fonts count="14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rgb="FF0000FF"/>
      <name val="游ゴシック"/>
      <family val="2"/>
      <scheme val="minor"/>
    </font>
    <font>
      <b/>
      <sz val="10"/>
      <color rgb="FF0000FF"/>
      <name val="游ゴシック"/>
      <family val="2"/>
      <scheme val="minor"/>
    </font>
    <font>
      <b/>
      <sz val="10"/>
      <color rgb="FFFF000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9" fontId="4" fillId="0" borderId="0" xfId="0" applyNumberFormat="1" applyFo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0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" fontId="8" fillId="2" borderId="0" xfId="0" applyNumberFormat="1" applyFont="1" applyFill="1">
      <alignment vertical="center"/>
    </xf>
    <xf numFmtId="3" fontId="9" fillId="2" borderId="0" xfId="0" applyNumberFormat="1" applyFont="1" applyFill="1">
      <alignment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10" fillId="0" borderId="0" xfId="0" applyFont="1" applyAlignment="1">
      <alignment vertical="center" wrapText="1"/>
    </xf>
    <xf numFmtId="3" fontId="11" fillId="0" borderId="0" xfId="0" applyNumberFormat="1" applyFont="1">
      <alignment vertical="center"/>
    </xf>
    <xf numFmtId="3" fontId="4" fillId="3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2D8B-1479-4F08-84E5-D552CFF1ED3E}">
  <dimension ref="B1:G40"/>
  <sheetViews>
    <sheetView showGridLines="0" tabSelected="1" workbookViewId="0">
      <selection activeCell="D40" sqref="D40"/>
    </sheetView>
  </sheetViews>
  <sheetFormatPr defaultRowHeight="16.2"/>
  <cols>
    <col min="3" max="3" width="23.88671875" customWidth="1"/>
    <col min="4" max="4" width="18.88671875" customWidth="1"/>
    <col min="7" max="7" width="39.6640625" customWidth="1"/>
  </cols>
  <sheetData>
    <row r="1" spans="2:7">
      <c r="D1" s="1"/>
    </row>
    <row r="2" spans="2:7" ht="32.4">
      <c r="C2" s="34" t="s">
        <v>25</v>
      </c>
      <c r="D2" s="36">
        <v>10000000</v>
      </c>
      <c r="E2" t="s">
        <v>26</v>
      </c>
    </row>
    <row r="3" spans="2:7">
      <c r="D3" s="1"/>
    </row>
    <row r="4" spans="2:7">
      <c r="D4" s="1"/>
    </row>
    <row r="5" spans="2:7">
      <c r="B5" s="2"/>
      <c r="C5" s="25" t="s">
        <v>0</v>
      </c>
      <c r="D5" s="3"/>
      <c r="E5" s="3"/>
      <c r="F5" s="3"/>
      <c r="G5" s="4"/>
    </row>
    <row r="6" spans="2:7">
      <c r="B6" s="5"/>
      <c r="C6" s="6" t="s">
        <v>1</v>
      </c>
      <c r="D6" s="35">
        <f>D2</f>
        <v>10000000</v>
      </c>
      <c r="E6" s="6" t="s">
        <v>2</v>
      </c>
      <c r="F6" s="1" t="s">
        <v>3</v>
      </c>
      <c r="G6" s="7"/>
    </row>
    <row r="7" spans="2:7">
      <c r="B7" s="5"/>
      <c r="C7" s="27" t="s">
        <v>4</v>
      </c>
      <c r="D7" s="8">
        <v>0.15</v>
      </c>
      <c r="G7" s="7"/>
    </row>
    <row r="8" spans="2:7">
      <c r="B8" s="5"/>
      <c r="C8" s="27" t="s">
        <v>24</v>
      </c>
      <c r="D8" s="9">
        <v>0.23200000000000001</v>
      </c>
      <c r="G8" s="7"/>
    </row>
    <row r="9" spans="2:7">
      <c r="B9" s="10"/>
      <c r="C9" s="28" t="s">
        <v>5</v>
      </c>
      <c r="D9" s="29">
        <f>ROUNDDOWN(IF(D6&lt;=8000000, D6*D7, 8000000*D7 + (D6-8000000)*D8), -2)</f>
        <v>1664000</v>
      </c>
      <c r="E9" s="28" t="s">
        <v>2</v>
      </c>
      <c r="F9" s="1" t="s">
        <v>6</v>
      </c>
      <c r="G9" s="11"/>
    </row>
    <row r="10" spans="2:7">
      <c r="B10" s="5"/>
      <c r="G10" s="7"/>
    </row>
    <row r="11" spans="2:7">
      <c r="B11" s="5"/>
      <c r="C11" s="26" t="s">
        <v>7</v>
      </c>
      <c r="G11" s="7"/>
    </row>
    <row r="12" spans="2:7">
      <c r="B12" s="5"/>
      <c r="C12" s="6" t="s">
        <v>8</v>
      </c>
      <c r="D12" s="12">
        <f>ROUNDDOWN(D9,-3)</f>
        <v>1664000</v>
      </c>
      <c r="E12" s="6" t="s">
        <v>2</v>
      </c>
      <c r="F12" s="1" t="s">
        <v>9</v>
      </c>
      <c r="G12" s="7"/>
    </row>
    <row r="13" spans="2:7">
      <c r="B13" s="5"/>
      <c r="C13" s="6" t="s">
        <v>10</v>
      </c>
      <c r="D13" s="9">
        <v>0.10299999999999999</v>
      </c>
      <c r="G13" s="7"/>
    </row>
    <row r="14" spans="2:7">
      <c r="B14" s="5"/>
      <c r="C14" s="28" t="s">
        <v>11</v>
      </c>
      <c r="D14" s="29">
        <f>ROUNDDOWN(D12*D13,-2)</f>
        <v>171300</v>
      </c>
      <c r="E14" s="28" t="s">
        <v>2</v>
      </c>
      <c r="F14" s="1" t="s">
        <v>6</v>
      </c>
      <c r="G14" s="7"/>
    </row>
    <row r="15" spans="2:7">
      <c r="B15" s="13"/>
      <c r="C15" s="14"/>
      <c r="D15" s="14"/>
      <c r="E15" s="14"/>
      <c r="F15" s="14"/>
      <c r="G15" s="15"/>
    </row>
    <row r="16" spans="2:7">
      <c r="C16" s="1"/>
    </row>
    <row r="17" spans="2:7">
      <c r="B17" s="2"/>
      <c r="C17" s="25" t="s">
        <v>12</v>
      </c>
      <c r="D17" s="3"/>
      <c r="E17" s="3"/>
      <c r="F17" s="3"/>
      <c r="G17" s="4"/>
    </row>
    <row r="18" spans="2:7">
      <c r="B18" s="5"/>
      <c r="C18" s="28" t="s">
        <v>13</v>
      </c>
      <c r="D18" s="30">
        <f>ROUNDDOWN(70000*12/12,-2)</f>
        <v>70000</v>
      </c>
      <c r="E18" s="28" t="s">
        <v>2</v>
      </c>
      <c r="F18" s="1" t="s">
        <v>14</v>
      </c>
      <c r="G18" s="7"/>
    </row>
    <row r="19" spans="2:7">
      <c r="B19" s="5"/>
      <c r="C19" s="6" t="s">
        <v>15</v>
      </c>
      <c r="D19" s="16">
        <v>7.0000000000000007E-2</v>
      </c>
      <c r="E19" s="1"/>
      <c r="G19" s="7"/>
    </row>
    <row r="20" spans="2:7">
      <c r="B20" s="5"/>
      <c r="C20" s="28" t="s">
        <v>15</v>
      </c>
      <c r="D20" s="29">
        <f>ROUNDDOWN(D9*D19,-2)</f>
        <v>116400</v>
      </c>
      <c r="E20" s="28" t="s">
        <v>2</v>
      </c>
      <c r="F20" s="1" t="s">
        <v>6</v>
      </c>
      <c r="G20" s="11"/>
    </row>
    <row r="21" spans="2:7">
      <c r="B21" s="5"/>
      <c r="G21" s="7"/>
    </row>
    <row r="22" spans="2:7">
      <c r="B22" s="13"/>
      <c r="C22" s="17"/>
      <c r="D22" s="14"/>
      <c r="E22" s="14"/>
      <c r="F22" s="14"/>
      <c r="G22" s="15"/>
    </row>
    <row r="23" spans="2:7">
      <c r="C23" s="18"/>
    </row>
    <row r="24" spans="2:7">
      <c r="B24" s="2"/>
      <c r="C24" s="25" t="s">
        <v>16</v>
      </c>
      <c r="D24" s="3"/>
      <c r="E24" s="3"/>
      <c r="F24" s="3"/>
      <c r="G24" s="4"/>
    </row>
    <row r="25" spans="2:7">
      <c r="B25" s="10"/>
      <c r="C25" s="6" t="s">
        <v>8</v>
      </c>
      <c r="D25" s="12">
        <f>ROUNDDOWN(D6,-3)</f>
        <v>10000000</v>
      </c>
      <c r="E25" s="6" t="s">
        <v>2</v>
      </c>
      <c r="F25" s="1" t="s">
        <v>9</v>
      </c>
      <c r="G25" s="7"/>
    </row>
    <row r="26" spans="2:7">
      <c r="B26" s="10"/>
      <c r="C26" s="6" t="s">
        <v>17</v>
      </c>
      <c r="D26" s="20">
        <v>3.5000000000000003E-2</v>
      </c>
      <c r="F26" s="1"/>
      <c r="G26" s="7"/>
    </row>
    <row r="27" spans="2:7">
      <c r="B27" s="5"/>
      <c r="C27" s="6" t="s">
        <v>18</v>
      </c>
      <c r="D27" s="21">
        <v>5.2999999999999999E-2</v>
      </c>
      <c r="G27" s="7"/>
    </row>
    <row r="28" spans="2:7">
      <c r="B28" s="5"/>
      <c r="C28" s="6" t="s">
        <v>19</v>
      </c>
      <c r="D28" s="20">
        <v>7.0000000000000007E-2</v>
      </c>
      <c r="G28" s="7"/>
    </row>
    <row r="29" spans="2:7">
      <c r="B29" s="5"/>
      <c r="G29" s="7"/>
    </row>
    <row r="30" spans="2:7">
      <c r="B30" s="5"/>
      <c r="D30" s="29">
        <f>ROUNDDOWN(IF(D25&lt;=4000000, D25*D26, IF(D25&lt;=8000000, 4000000*D26 + (D25-4000000)*D27, 4000000*D26 + 4000000*D27 + (D25-8000000)*D28)),-2)</f>
        <v>492000</v>
      </c>
      <c r="E30" s="28" t="s">
        <v>2</v>
      </c>
      <c r="F30" s="1" t="s">
        <v>6</v>
      </c>
      <c r="G30" s="7"/>
    </row>
    <row r="31" spans="2:7">
      <c r="B31" s="22"/>
      <c r="C31" s="23"/>
      <c r="D31" s="23"/>
      <c r="E31" s="23"/>
      <c r="F31" s="23"/>
      <c r="G31" s="24"/>
    </row>
    <row r="33" spans="2:7">
      <c r="B33" s="2"/>
      <c r="C33" s="25" t="s">
        <v>20</v>
      </c>
      <c r="D33" s="3"/>
      <c r="E33" s="3"/>
      <c r="F33" s="3"/>
      <c r="G33" s="4"/>
    </row>
    <row r="34" spans="2:7">
      <c r="B34" s="5"/>
      <c r="C34" s="6" t="s">
        <v>21</v>
      </c>
      <c r="D34" s="12">
        <f>D30</f>
        <v>492000</v>
      </c>
      <c r="G34" s="7"/>
    </row>
    <row r="35" spans="2:7">
      <c r="B35" s="5"/>
      <c r="C35" s="6" t="s">
        <v>22</v>
      </c>
      <c r="D35" s="8">
        <v>0.37</v>
      </c>
      <c r="G35" s="7"/>
    </row>
    <row r="36" spans="2:7">
      <c r="B36" s="5"/>
      <c r="C36" s="6"/>
      <c r="D36" s="8"/>
      <c r="G36" s="7"/>
    </row>
    <row r="37" spans="2:7">
      <c r="B37" s="5"/>
      <c r="C37" s="19"/>
      <c r="D37" s="29">
        <f>ROUNDDOWN(D34*D35,-2)</f>
        <v>182000</v>
      </c>
      <c r="E37" s="28" t="s">
        <v>2</v>
      </c>
      <c r="F37" s="1" t="s">
        <v>6</v>
      </c>
      <c r="G37" s="7"/>
    </row>
    <row r="38" spans="2:7">
      <c r="B38" s="13"/>
      <c r="C38" s="14"/>
      <c r="D38" s="14"/>
      <c r="E38" s="14"/>
      <c r="F38" s="14"/>
      <c r="G38" s="15"/>
    </row>
    <row r="39" spans="2:7" ht="16.8" thickBot="1"/>
    <row r="40" spans="2:7" ht="33" thickBot="1">
      <c r="C40" s="31" t="s">
        <v>23</v>
      </c>
      <c r="D40" s="32">
        <f>D9+D14+D18+D20+D30+D37</f>
        <v>2695700</v>
      </c>
      <c r="E40" s="33" t="s">
        <v>2</v>
      </c>
    </row>
  </sheetData>
  <phoneticPr fontId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法人税試算_中小法人_外形標準課税対象外_東京都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Ota</dc:creator>
  <cp:lastModifiedBy>Masaaki Ota</cp:lastModifiedBy>
  <dcterms:created xsi:type="dcterms:W3CDTF">2025-06-13T15:51:53Z</dcterms:created>
  <dcterms:modified xsi:type="dcterms:W3CDTF">2025-06-13T16:32:51Z</dcterms:modified>
</cp:coreProperties>
</file>